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20835" windowHeight="89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Sheet1!$A$1:$N$8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M5" i="1"/>
  <c r="L3" i="1"/>
  <c r="M3" i="1" s="1"/>
  <c r="K3" i="1"/>
  <c r="C5" i="1"/>
  <c r="D5" i="1"/>
  <c r="E5" i="1"/>
  <c r="F5" i="1"/>
  <c r="G5" i="1"/>
  <c r="H5" i="1"/>
  <c r="I5" i="1"/>
  <c r="C3" i="1"/>
  <c r="B5" i="1" s="1"/>
  <c r="D3" i="1"/>
  <c r="E3" i="1"/>
  <c r="F3" i="1"/>
  <c r="G3" i="1"/>
  <c r="H3" i="1"/>
  <c r="I3" i="1"/>
  <c r="B3" i="1"/>
  <c r="G2" i="1"/>
  <c r="H2" i="1"/>
  <c r="I2" i="1" s="1"/>
  <c r="F2" i="1"/>
  <c r="D2" i="1"/>
  <c r="E2" i="1" s="1"/>
  <c r="C2" i="1"/>
  <c r="C4" i="1"/>
  <c r="D4" i="1"/>
  <c r="E4" i="1"/>
  <c r="F4" i="1"/>
  <c r="G4" i="1"/>
  <c r="H4" i="1"/>
  <c r="I4" i="1"/>
  <c r="J4" i="1"/>
  <c r="K4" i="1"/>
  <c r="L4" i="1"/>
  <c r="M4" i="1"/>
  <c r="B4" i="1"/>
  <c r="J5" i="1" l="1"/>
  <c r="K5" i="1" l="1"/>
  <c r="L5" i="1" l="1"/>
</calcChain>
</file>

<file path=xl/sharedStrings.xml><?xml version="1.0" encoding="utf-8"?>
<sst xmlns="http://schemas.openxmlformats.org/spreadsheetml/2006/main" count="14" uniqueCount="14">
  <si>
    <t>Month</t>
  </si>
  <si>
    <t>Comments</t>
  </si>
  <si>
    <t>Sales</t>
  </si>
  <si>
    <t>End $3M/yr run rate</t>
  </si>
  <si>
    <t>Orders</t>
  </si>
  <si>
    <t>average 12 week delivery after receipt of order</t>
  </si>
  <si>
    <t>Quotes</t>
  </si>
  <si>
    <t>33% win rate on quotes, 4 week turn</t>
  </si>
  <si>
    <t>Avg $/order</t>
  </si>
  <si>
    <t>better cross-selling=larger orders, bigger customers= larger orders</t>
  </si>
  <si>
    <t># Customers</t>
  </si>
  <si>
    <t># customers you should be actively quoting in a month</t>
  </si>
  <si>
    <t>Win Rate</t>
  </si>
  <si>
    <t xml:space="preserve">win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</si>
</sst>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9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2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9" fontId="4" fillId="0" borderId="0" xfId="2" applyFont="1" applyBorder="1" applyAlignment="1">
      <alignment vertical="center"/>
    </xf>
    <xf numFmtId="169" fontId="4" fillId="0" borderId="0" xfId="1" applyNumberFormat="1" applyFont="1" applyBorder="1" applyAlignment="1">
      <alignment vertical="center"/>
    </xf>
    <xf numFmtId="1" fontId="4" fillId="0" borderId="0" xfId="0" applyNumberFormat="1" applyFont="1" applyBorder="1" applyAlignment="1">
      <alignment horizontal="righ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workbookViewId="0">
      <selection activeCell="N8" sqref="A1:N8"/>
    </sheetView>
  </sheetViews>
  <sheetFormatPr defaultRowHeight="15" x14ac:dyDescent="0.25"/>
  <cols>
    <col min="1" max="1" width="9.140625" style="3"/>
    <col min="2" max="6" width="10.42578125" bestFit="1" customWidth="1"/>
    <col min="7" max="13" width="10.5703125" bestFit="1" customWidth="1"/>
    <col min="14" max="14" width="46" customWidth="1"/>
  </cols>
  <sheetData>
    <row r="1" spans="1:14" s="6" customFormat="1" ht="12" x14ac:dyDescent="0.2">
      <c r="A1" s="4" t="s">
        <v>0</v>
      </c>
      <c r="B1" s="5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5">
        <v>12</v>
      </c>
      <c r="N1" s="5" t="s">
        <v>1</v>
      </c>
    </row>
    <row r="2" spans="1:14" x14ac:dyDescent="0.25">
      <c r="A2" s="4" t="s">
        <v>2</v>
      </c>
      <c r="B2" s="9">
        <v>25000</v>
      </c>
      <c r="C2" s="9">
        <f>5000+B2</f>
        <v>30000</v>
      </c>
      <c r="D2" s="9">
        <f t="shared" ref="D2:E2" si="0">5000+C2</f>
        <v>35000</v>
      </c>
      <c r="E2" s="9">
        <f t="shared" si="0"/>
        <v>40000</v>
      </c>
      <c r="F2" s="9">
        <f>10000+E2</f>
        <v>50000</v>
      </c>
      <c r="G2" s="9">
        <f t="shared" ref="G2:I2" si="1">10000+F2</f>
        <v>60000</v>
      </c>
      <c r="H2" s="9">
        <f t="shared" si="1"/>
        <v>70000</v>
      </c>
      <c r="I2" s="9">
        <f t="shared" si="1"/>
        <v>80000</v>
      </c>
      <c r="J2" s="9">
        <v>100000</v>
      </c>
      <c r="K2" s="9">
        <v>150000</v>
      </c>
      <c r="L2" s="9">
        <v>200000</v>
      </c>
      <c r="M2" s="9">
        <v>250000</v>
      </c>
      <c r="N2" s="1" t="s">
        <v>3</v>
      </c>
    </row>
    <row r="3" spans="1:14" x14ac:dyDescent="0.25">
      <c r="A3" s="4" t="s">
        <v>4</v>
      </c>
      <c r="B3" s="9">
        <f>+E2</f>
        <v>40000</v>
      </c>
      <c r="C3" s="9">
        <f t="shared" ref="C3:J3" si="2">+F2</f>
        <v>50000</v>
      </c>
      <c r="D3" s="9">
        <f t="shared" si="2"/>
        <v>60000</v>
      </c>
      <c r="E3" s="9">
        <f t="shared" si="2"/>
        <v>70000</v>
      </c>
      <c r="F3" s="9">
        <f t="shared" si="2"/>
        <v>80000</v>
      </c>
      <c r="G3" s="9">
        <f t="shared" si="2"/>
        <v>100000</v>
      </c>
      <c r="H3" s="9">
        <f t="shared" si="2"/>
        <v>150000</v>
      </c>
      <c r="I3" s="9">
        <f t="shared" si="2"/>
        <v>200000</v>
      </c>
      <c r="J3" s="9">
        <v>250000</v>
      </c>
      <c r="K3" s="9">
        <f>J3+J3*(0.05/12)</f>
        <v>251041.66666666666</v>
      </c>
      <c r="L3" s="9">
        <f t="shared" ref="L3:M3" si="3">K3+K3*(0.05/12)</f>
        <v>252087.67361111109</v>
      </c>
      <c r="M3" s="9">
        <f t="shared" si="3"/>
        <v>253138.03891782404</v>
      </c>
      <c r="N3" s="1" t="s">
        <v>5</v>
      </c>
    </row>
    <row r="4" spans="1:14" x14ac:dyDescent="0.25">
      <c r="A4" s="4" t="s">
        <v>12</v>
      </c>
      <c r="B4" s="8">
        <f>0.33</f>
        <v>0.33</v>
      </c>
      <c r="C4" s="8">
        <f t="shared" ref="C4:M4" si="4">0.33</f>
        <v>0.33</v>
      </c>
      <c r="D4" s="8">
        <f t="shared" si="4"/>
        <v>0.33</v>
      </c>
      <c r="E4" s="8">
        <f t="shared" si="4"/>
        <v>0.33</v>
      </c>
      <c r="F4" s="8">
        <f t="shared" si="4"/>
        <v>0.33</v>
      </c>
      <c r="G4" s="8">
        <f t="shared" si="4"/>
        <v>0.33</v>
      </c>
      <c r="H4" s="8">
        <f t="shared" si="4"/>
        <v>0.33</v>
      </c>
      <c r="I4" s="8">
        <f t="shared" si="4"/>
        <v>0.33</v>
      </c>
      <c r="J4" s="8">
        <f t="shared" si="4"/>
        <v>0.33</v>
      </c>
      <c r="K4" s="8">
        <f t="shared" si="4"/>
        <v>0.33</v>
      </c>
      <c r="L4" s="8">
        <f t="shared" si="4"/>
        <v>0.33</v>
      </c>
      <c r="M4" s="8">
        <f t="shared" si="4"/>
        <v>0.33</v>
      </c>
      <c r="N4" s="1" t="s">
        <v>13</v>
      </c>
    </row>
    <row r="5" spans="1:14" x14ac:dyDescent="0.25">
      <c r="A5" s="4" t="s">
        <v>6</v>
      </c>
      <c r="B5" s="9">
        <f>+C3/B4</f>
        <v>151515.15151515152</v>
      </c>
      <c r="C5" s="9">
        <f t="shared" ref="C5:M5" si="5">+D3/C4</f>
        <v>181818.18181818182</v>
      </c>
      <c r="D5" s="9">
        <f t="shared" si="5"/>
        <v>212121.2121212121</v>
      </c>
      <c r="E5" s="9">
        <f t="shared" si="5"/>
        <v>242424.2424242424</v>
      </c>
      <c r="F5" s="9">
        <f t="shared" si="5"/>
        <v>303030.30303030304</v>
      </c>
      <c r="G5" s="9">
        <f t="shared" si="5"/>
        <v>454545.45454545453</v>
      </c>
      <c r="H5" s="9">
        <f t="shared" si="5"/>
        <v>606060.60606060608</v>
      </c>
      <c r="I5" s="9">
        <f t="shared" si="5"/>
        <v>757575.75757575757</v>
      </c>
      <c r="J5" s="9">
        <f t="shared" si="5"/>
        <v>760732.32323232316</v>
      </c>
      <c r="K5" s="9">
        <f t="shared" si="5"/>
        <v>763902.04124579113</v>
      </c>
      <c r="L5" s="9">
        <f t="shared" si="5"/>
        <v>767084.9664176486</v>
      </c>
      <c r="M5" s="9">
        <f>+(M3/M4)*1.01</f>
        <v>774755.81608182506</v>
      </c>
      <c r="N5" s="1" t="s">
        <v>7</v>
      </c>
    </row>
    <row r="6" spans="1:14" x14ac:dyDescent="0.25">
      <c r="A6" s="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4" t="s">
        <v>8</v>
      </c>
      <c r="B7" s="9">
        <v>5000</v>
      </c>
      <c r="C7" s="9">
        <v>6000</v>
      </c>
      <c r="D7" s="9">
        <v>7000</v>
      </c>
      <c r="E7" s="9">
        <v>8000</v>
      </c>
      <c r="F7" s="9">
        <v>9000</v>
      </c>
      <c r="G7" s="9">
        <v>10000</v>
      </c>
      <c r="H7" s="9">
        <v>10500</v>
      </c>
      <c r="I7" s="9">
        <v>11000</v>
      </c>
      <c r="J7" s="9">
        <v>11500</v>
      </c>
      <c r="K7" s="9">
        <v>12000</v>
      </c>
      <c r="L7" s="9">
        <v>12500</v>
      </c>
      <c r="M7" s="9">
        <v>13000</v>
      </c>
      <c r="N7" s="1" t="s">
        <v>9</v>
      </c>
    </row>
    <row r="8" spans="1:14" x14ac:dyDescent="0.25">
      <c r="A8" s="4" t="s">
        <v>10</v>
      </c>
      <c r="B8" s="10">
        <f>+B5/B7</f>
        <v>30.303030303030305</v>
      </c>
      <c r="C8" s="10">
        <f t="shared" ref="C8:M8" si="6">+C5/C7</f>
        <v>30.303030303030305</v>
      </c>
      <c r="D8" s="10">
        <f t="shared" si="6"/>
        <v>30.303030303030301</v>
      </c>
      <c r="E8" s="10">
        <f t="shared" si="6"/>
        <v>30.303030303030301</v>
      </c>
      <c r="F8" s="10">
        <f t="shared" si="6"/>
        <v>33.670033670033668</v>
      </c>
      <c r="G8" s="10">
        <f t="shared" si="6"/>
        <v>45.454545454545453</v>
      </c>
      <c r="H8" s="10">
        <f t="shared" si="6"/>
        <v>57.720057720057724</v>
      </c>
      <c r="I8" s="10">
        <f t="shared" si="6"/>
        <v>68.870523415977956</v>
      </c>
      <c r="J8" s="10">
        <f t="shared" si="6"/>
        <v>66.150636802810709</v>
      </c>
      <c r="K8" s="10">
        <f t="shared" si="6"/>
        <v>63.658503437149264</v>
      </c>
      <c r="L8" s="10">
        <f t="shared" si="6"/>
        <v>61.366797313411887</v>
      </c>
      <c r="M8" s="10">
        <f t="shared" si="6"/>
        <v>59.596601237063467</v>
      </c>
      <c r="N8" s="1" t="s">
        <v>11</v>
      </c>
    </row>
  </sheetData>
  <pageMargins left="0.7" right="0.7" top="0.75" bottom="0.75" header="0.3" footer="0.3"/>
  <pageSetup scale="67" orientation="landscape" r:id="rId1"/>
  <headerFooter>
    <oddHeader>&amp;C&amp;F&amp;Rprint date:  &amp;D</oddHeader>
    <oddFooter>&amp;LCompliments of Logical Marketing, LLC&amp;Cwww.logicalm.com&amp;RNeed Help?  Call! 505 977 0040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lynore m abbott</dc:creator>
  <cp:lastModifiedBy>lynore m abbott</cp:lastModifiedBy>
  <cp:lastPrinted>2013-03-26T02:50:47Z</cp:lastPrinted>
  <dcterms:created xsi:type="dcterms:W3CDTF">2013-03-26T02:39:32Z</dcterms:created>
  <dcterms:modified xsi:type="dcterms:W3CDTF">2013-03-26T02:50:59Z</dcterms:modified>
</cp:coreProperties>
</file>